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БЮДЖЕТ на 2025-2027 гг\РАЙОННЫЙ БЮДЖЕТ\Пояснительная записка\"/>
    </mc:Choice>
  </mc:AlternateContent>
  <bookViews>
    <workbookView xWindow="0" yWindow="120" windowWidth="1797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Лист1!$A$1:$H$39</definedName>
  </definedNames>
  <calcPr calcId="152511"/>
</workbook>
</file>

<file path=xl/calcChain.xml><?xml version="1.0" encoding="utf-8"?>
<calcChain xmlns="http://schemas.openxmlformats.org/spreadsheetml/2006/main">
  <c r="C33" i="1" l="1"/>
  <c r="G33" i="1" l="1"/>
  <c r="G28" i="1"/>
  <c r="G20" i="1"/>
  <c r="G13" i="1"/>
  <c r="G10" i="1"/>
  <c r="E33" i="1"/>
  <c r="E28" i="1"/>
  <c r="E20" i="1"/>
  <c r="E13" i="1"/>
  <c r="E10" i="1"/>
  <c r="G9" i="1" l="1"/>
  <c r="E9" i="1"/>
  <c r="C13" i="1"/>
  <c r="E8" i="1" l="1"/>
  <c r="G8" i="1"/>
  <c r="C28" i="1"/>
  <c r="C20" i="1"/>
  <c r="C10" i="1"/>
  <c r="C9" i="1" l="1"/>
  <c r="H22" i="1"/>
  <c r="H16" i="1"/>
  <c r="F37" i="1"/>
  <c r="F16" i="1"/>
  <c r="F22" i="1"/>
  <c r="F27" i="1"/>
  <c r="H27" i="1"/>
  <c r="H23" i="1"/>
  <c r="H24" i="1"/>
  <c r="F23" i="1"/>
  <c r="F24" i="1"/>
  <c r="F18" i="1"/>
  <c r="F39" i="1"/>
  <c r="F19" i="1"/>
  <c r="F38" i="1"/>
  <c r="H19" i="1"/>
  <c r="H25" i="1"/>
  <c r="H39" i="1"/>
  <c r="H17" i="1"/>
  <c r="H26" i="1"/>
  <c r="H12" i="1"/>
  <c r="H34" i="1"/>
  <c r="H35" i="1"/>
  <c r="H14" i="1"/>
  <c r="F29" i="1"/>
  <c r="F26" i="1"/>
  <c r="F11" i="1"/>
  <c r="F10" i="1" s="1"/>
  <c r="F31" i="1"/>
  <c r="F15" i="1"/>
  <c r="F34" i="1"/>
  <c r="F30" i="1"/>
  <c r="F12" i="1"/>
  <c r="F35" i="1"/>
  <c r="F17" i="1"/>
  <c r="F25" i="1"/>
  <c r="F21" i="1"/>
  <c r="F14" i="1"/>
  <c r="F36" i="1"/>
  <c r="H37" i="1"/>
  <c r="H11" i="1"/>
  <c r="H10" i="1" s="1"/>
  <c r="H36" i="1"/>
  <c r="H29" i="1"/>
  <c r="H38" i="1"/>
  <c r="H15" i="1"/>
  <c r="H31" i="1"/>
  <c r="H21" i="1"/>
  <c r="H18" i="1"/>
  <c r="H30" i="1"/>
  <c r="F13" i="1" l="1"/>
  <c r="C8" i="1"/>
  <c r="H13" i="1"/>
  <c r="H33" i="1"/>
  <c r="H20" i="1"/>
  <c r="H28" i="1"/>
  <c r="F33" i="1"/>
  <c r="F20" i="1"/>
  <c r="F28" i="1"/>
  <c r="H9" i="1" l="1"/>
  <c r="H8" i="1" s="1"/>
  <c r="F9" i="1"/>
  <c r="F8" i="1" s="1"/>
  <c r="D16" i="1"/>
  <c r="D22" i="1"/>
  <c r="D38" i="1"/>
  <c r="D27" i="1"/>
  <c r="D15" i="1"/>
  <c r="D24" i="1"/>
  <c r="D14" i="1"/>
  <c r="D26" i="1"/>
  <c r="D29" i="1"/>
  <c r="D12" i="1"/>
  <c r="D21" i="1"/>
  <c r="D30" i="1"/>
  <c r="D18" i="1"/>
  <c r="D23" i="1"/>
  <c r="D11" i="1"/>
  <c r="D10" i="1" s="1"/>
  <c r="D35" i="1"/>
  <c r="D37" i="1"/>
  <c r="D17" i="1"/>
  <c r="D39" i="1"/>
  <c r="D25" i="1"/>
  <c r="D31" i="1"/>
  <c r="D19" i="1"/>
  <c r="D34" i="1"/>
  <c r="D36" i="1"/>
  <c r="D28" i="1" l="1"/>
  <c r="D13" i="1"/>
  <c r="D20" i="1"/>
  <c r="D33" i="1"/>
  <c r="D9" i="1" l="1"/>
  <c r="D8" i="1" s="1"/>
</calcChain>
</file>

<file path=xl/sharedStrings.xml><?xml version="1.0" encoding="utf-8"?>
<sst xmlns="http://schemas.openxmlformats.org/spreadsheetml/2006/main" count="74" uniqueCount="69">
  <si>
    <t>НАИМЕНОВАНИЕ ДОХОДОВ</t>
  </si>
  <si>
    <t>Сумма</t>
  </si>
  <si>
    <t>Налог на доходы физических лиц</t>
  </si>
  <si>
    <t>НАЛОГИ НА СОВОКУПНЫЙ ДОХОД</t>
  </si>
  <si>
    <t>ГОСУДАРСТВЕННАЯ ПОШЛИНА,СБОРЫ</t>
  </si>
  <si>
    <t>ПЛАТЕЖИ ПРИ ПОЛЬЗОВАНИИ ПРИРОДНЫМИ РЕСУРСАМИ</t>
  </si>
  <si>
    <t>ШТРАФЫ,САНКЦИИ,ВОЗМЕЩЕНИЕ УЩЕРБА</t>
  </si>
  <si>
    <t>Дотации от других бюджетов бюджетной системы Российской Федерации</t>
  </si>
  <si>
    <t>Субвенции от других бюджетов бюджетной системы Российской Федерации</t>
  </si>
  <si>
    <t>Субсидии от других бюджетов бюджетной системы Российской Федерации</t>
  </si>
  <si>
    <t>1.1.</t>
  </si>
  <si>
    <t>1.1.1</t>
  </si>
  <si>
    <t>1.2.</t>
  </si>
  <si>
    <t>1.3.</t>
  </si>
  <si>
    <t>1.4.</t>
  </si>
  <si>
    <t>1.6.</t>
  </si>
  <si>
    <t>1.7.</t>
  </si>
  <si>
    <t>1.8.</t>
  </si>
  <si>
    <t>2</t>
  </si>
  <si>
    <t>2.1.</t>
  </si>
  <si>
    <t>2.2.</t>
  </si>
  <si>
    <t xml:space="preserve">      СТРУКТУРА ДОХОДОВ РАЙОННОГО БЮДЖЕТА    </t>
  </si>
  <si>
    <t>ДОХОДЫ,   всего</t>
  </si>
  <si>
    <t>Единный налог на вменённый доход</t>
  </si>
  <si>
    <t>НАЛОГ НА ДОБЫЧУ ПОЛЕЗНЫХ ИСКОПАЕМЫХ</t>
  </si>
  <si>
    <t>НАЛОГОВЫЕ И НЕНАЛОГОВЫЕ ДОХОДЫ</t>
  </si>
  <si>
    <t>1.5.</t>
  </si>
  <si>
    <t>ДОХОДЫ ОТ ПРОДАЖИ МАТЕРИАЛЬНЫХ И НЕМАТЕРИАЛЬНЫХ АКТИВОВ</t>
  </si>
  <si>
    <t>2.3.</t>
  </si>
  <si>
    <t>2.4.</t>
  </si>
  <si>
    <t>Иные межбюджетные трансферты</t>
  </si>
  <si>
    <t>1.3.1</t>
  </si>
  <si>
    <t>ДОХОДЫ ОТ ИСПОЛЬЗОВАНИЯ ИМУЩЕСТВА, НАХОДЯЩЕГОСЯ В ГОСУДАРСТВЕННОЙ И МУНИЦИПАЛЬНОЙ СОБСТВЕННОСТИ</t>
  </si>
  <si>
    <t>НАЛОГИ НА ПРИБЫЛЬ, ДОХОДЫ</t>
  </si>
  <si>
    <t>Уд. вес,%</t>
  </si>
  <si>
    <t xml:space="preserve"> </t>
  </si>
  <si>
    <t>Доходы от приносящей доход деятельности казённых уч-й</t>
  </si>
  <si>
    <t>БЕЗВОЗМЕЗДНЫЕ ПОСТУПЛЕНИЯ ОТ ДРУГИХ БЮДЖЕТОВ БЮДЖЕТНОЙ СИСТЕМЫ РФ</t>
  </si>
  <si>
    <t>3</t>
  </si>
  <si>
    <t>ПРОЧИЕ БЕЗВОЗМЕЗДНЫЕ ПОСТУПЛЕНИЯ</t>
  </si>
  <si>
    <t>1.10.</t>
  </si>
  <si>
    <t>1.9.</t>
  </si>
  <si>
    <t>Доходы от сдачи в аренду имущества, находящегося в оперативном управлении</t>
  </si>
  <si>
    <t xml:space="preserve">Доходы от аренды имущества казны </t>
  </si>
  <si>
    <t>Налог,взимаемый в связи с применением панентной системы налогообложения</t>
  </si>
  <si>
    <t>АКЦИЗЫ НА НЕФТЕПРОДУКТЫ</t>
  </si>
  <si>
    <t>1.3.2</t>
  </si>
  <si>
    <t>1.6.1.</t>
  </si>
  <si>
    <t>1.6.2.</t>
  </si>
  <si>
    <t>1.6.3.</t>
  </si>
  <si>
    <t>Приложение 1</t>
  </si>
  <si>
    <t>1.3.3</t>
  </si>
  <si>
    <t>Упрощенная система налогообложения</t>
  </si>
  <si>
    <t>Доходы от сдачи в аренду земельных участков, собственность на которые не разграничена</t>
  </si>
  <si>
    <t>Доходы от реализации земельных участков, собственность на которые не разграничена</t>
  </si>
  <si>
    <t>Межбюджетные трансферты,передаваемые в бюджет района из бюджетов  поселений</t>
  </si>
  <si>
    <t>1.3.4</t>
  </si>
  <si>
    <t>Единый сельскохозяйственный налог</t>
  </si>
  <si>
    <t>2.5.</t>
  </si>
  <si>
    <t>1.6.4.</t>
  </si>
  <si>
    <t>Прочие поступления от аренды имущества</t>
  </si>
  <si>
    <t>Доходы от сдачи в аренду земельных участков, находящихся в собственности муниципальных районов</t>
  </si>
  <si>
    <t>Доходы от приватизации имущества</t>
  </si>
  <si>
    <t>1.9.1.</t>
  </si>
  <si>
    <t>1.9.2.</t>
  </si>
  <si>
    <t>Проект бюджета на 2025 год</t>
  </si>
  <si>
    <t>Проект бюджета на 2026 год</t>
  </si>
  <si>
    <t>Катав-Ивановского муниципального района на 2025-2027 годы</t>
  </si>
  <si>
    <t>Проект бюджета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</si>
</sst>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3"/>
      <name val="Arial Cyr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/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/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16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164" fontId="2" fillId="0" borderId="2" xfId="0" applyNumberFormat="1" applyFont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2" fillId="3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/>
    <xf numFmtId="0" fontId="4" fillId="0" borderId="1" xfId="0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70" zoomScaleNormal="70" workbookViewId="0">
      <selection activeCell="G35" sqref="G35"/>
    </sheetView>
  </sheetViews>
  <sheetFormatPr defaultRowHeight="18" x14ac:dyDescent="0.25"/>
  <cols>
    <col min="1" max="1" width="8.42578125" style="3" customWidth="1"/>
    <col min="2" max="2" width="68" style="3" customWidth="1"/>
    <col min="3" max="3" width="22.7109375" style="3" customWidth="1"/>
    <col min="4" max="4" width="10.7109375" style="3" customWidth="1"/>
    <col min="5" max="5" width="23.140625" style="3" customWidth="1"/>
    <col min="6" max="6" width="10.5703125" style="3" customWidth="1"/>
    <col min="7" max="7" width="23" style="3" customWidth="1"/>
    <col min="8" max="8" width="10.28515625" style="3" customWidth="1"/>
    <col min="9" max="16384" width="9.140625" style="3"/>
  </cols>
  <sheetData>
    <row r="1" spans="1:8" ht="25.5" customHeight="1" x14ac:dyDescent="0.25">
      <c r="C1" s="32"/>
      <c r="D1" s="32"/>
      <c r="E1" s="32"/>
      <c r="F1" s="32"/>
      <c r="G1" s="32" t="s">
        <v>50</v>
      </c>
      <c r="H1" s="32"/>
    </row>
    <row r="2" spans="1:8" ht="7.5" customHeight="1" x14ac:dyDescent="0.25">
      <c r="D2" s="2"/>
      <c r="F2" s="19"/>
      <c r="H2" s="19"/>
    </row>
    <row r="3" spans="1:8" ht="27.75" customHeight="1" x14ac:dyDescent="0.25">
      <c r="A3" s="35" t="s">
        <v>21</v>
      </c>
      <c r="B3" s="35"/>
      <c r="C3" s="35"/>
      <c r="D3" s="35"/>
      <c r="E3" s="35"/>
      <c r="F3" s="35"/>
      <c r="G3" s="35"/>
      <c r="H3" s="35"/>
    </row>
    <row r="4" spans="1:8" ht="26.25" customHeight="1" x14ac:dyDescent="0.25">
      <c r="A4" s="36" t="s">
        <v>67</v>
      </c>
      <c r="B4" s="36"/>
      <c r="C4" s="36"/>
      <c r="D4" s="36"/>
      <c r="E4" s="36"/>
      <c r="F4" s="36"/>
      <c r="G4" s="36"/>
      <c r="H4" s="36"/>
    </row>
    <row r="5" spans="1:8" ht="11.25" customHeight="1" x14ac:dyDescent="0.25"/>
    <row r="6" spans="1:8" ht="37.5" customHeight="1" x14ac:dyDescent="0.25">
      <c r="A6" s="37"/>
      <c r="B6" s="39" t="s">
        <v>0</v>
      </c>
      <c r="C6" s="33" t="s">
        <v>65</v>
      </c>
      <c r="D6" s="34"/>
      <c r="E6" s="33" t="s">
        <v>66</v>
      </c>
      <c r="F6" s="34"/>
      <c r="G6" s="33" t="s">
        <v>68</v>
      </c>
      <c r="H6" s="34"/>
    </row>
    <row r="7" spans="1:8" ht="35.25" customHeight="1" x14ac:dyDescent="0.25">
      <c r="A7" s="38"/>
      <c r="B7" s="40"/>
      <c r="C7" s="14" t="s">
        <v>1</v>
      </c>
      <c r="D7" s="14" t="s">
        <v>34</v>
      </c>
      <c r="E7" s="14" t="s">
        <v>1</v>
      </c>
      <c r="F7" s="14" t="s">
        <v>34</v>
      </c>
      <c r="G7" s="14" t="s">
        <v>1</v>
      </c>
      <c r="H7" s="14" t="s">
        <v>34</v>
      </c>
    </row>
    <row r="8" spans="1:8" ht="27" customHeight="1" x14ac:dyDescent="0.25">
      <c r="A8" s="4"/>
      <c r="B8" s="1" t="s">
        <v>22</v>
      </c>
      <c r="C8" s="27">
        <f t="shared" ref="C8:H8" si="0">SUM(C9,C33,C39)</f>
        <v>1876175390.97</v>
      </c>
      <c r="D8" s="20">
        <f>SUM(D9,D33,D39)</f>
        <v>100</v>
      </c>
      <c r="E8" s="27">
        <f t="shared" si="0"/>
        <v>1941980500.02</v>
      </c>
      <c r="F8" s="20">
        <f t="shared" si="0"/>
        <v>100</v>
      </c>
      <c r="G8" s="27">
        <f t="shared" si="0"/>
        <v>1773640688.8800001</v>
      </c>
      <c r="H8" s="20">
        <f t="shared" si="0"/>
        <v>100</v>
      </c>
    </row>
    <row r="9" spans="1:8" ht="30" customHeight="1" x14ac:dyDescent="0.25">
      <c r="A9" s="5">
        <v>1</v>
      </c>
      <c r="B9" s="15" t="s">
        <v>25</v>
      </c>
      <c r="C9" s="28">
        <f t="shared" ref="C9:H9" si="1">SUM(C10,C13,C19,C20,C26,C32,C31,C18,C28,C12,C27)</f>
        <v>510551599</v>
      </c>
      <c r="D9" s="21">
        <f t="shared" si="1"/>
        <v>27.21235986023887</v>
      </c>
      <c r="E9" s="28">
        <f t="shared" si="1"/>
        <v>549635072</v>
      </c>
      <c r="F9" s="21">
        <f t="shared" si="1"/>
        <v>28.30281107324916</v>
      </c>
      <c r="G9" s="28">
        <f t="shared" si="1"/>
        <v>594659440</v>
      </c>
      <c r="H9" s="21">
        <f t="shared" si="1"/>
        <v>33.527616034536806</v>
      </c>
    </row>
    <row r="10" spans="1:8" s="7" customFormat="1" ht="27" customHeight="1" x14ac:dyDescent="0.25">
      <c r="A10" s="18" t="s">
        <v>10</v>
      </c>
      <c r="B10" s="24" t="s">
        <v>33</v>
      </c>
      <c r="C10" s="27">
        <f t="shared" ref="C10:H10" si="2">SUM(C11:C11)</f>
        <v>417050955</v>
      </c>
      <c r="D10" s="20">
        <f t="shared" si="2"/>
        <v>22.228782927612155</v>
      </c>
      <c r="E10" s="27">
        <f t="shared" si="2"/>
        <v>451747111</v>
      </c>
      <c r="F10" s="20">
        <f t="shared" si="2"/>
        <v>23.262185742614179</v>
      </c>
      <c r="G10" s="27">
        <f t="shared" si="2"/>
        <v>491551448</v>
      </c>
      <c r="H10" s="20">
        <f t="shared" si="2"/>
        <v>27.714263158362684</v>
      </c>
    </row>
    <row r="11" spans="1:8" ht="27" customHeight="1" x14ac:dyDescent="0.25">
      <c r="A11" s="8" t="s">
        <v>11</v>
      </c>
      <c r="B11" s="25" t="s">
        <v>2</v>
      </c>
      <c r="C11" s="29">
        <v>417050955</v>
      </c>
      <c r="D11" s="22">
        <f>C11/C8*100</f>
        <v>22.228782927612155</v>
      </c>
      <c r="E11" s="29">
        <v>451747111</v>
      </c>
      <c r="F11" s="22">
        <f>E11/E8*100</f>
        <v>23.262185742614179</v>
      </c>
      <c r="G11" s="29">
        <v>491551448</v>
      </c>
      <c r="H11" s="22">
        <f>G11/G8*100</f>
        <v>27.714263158362684</v>
      </c>
    </row>
    <row r="12" spans="1:8" s="7" customFormat="1" ht="27" customHeight="1" x14ac:dyDescent="0.25">
      <c r="A12" s="10" t="s">
        <v>12</v>
      </c>
      <c r="B12" s="24" t="s">
        <v>45</v>
      </c>
      <c r="C12" s="27">
        <v>6656326</v>
      </c>
      <c r="D12" s="20">
        <f>C12/C8*100</f>
        <v>0.3547816495215097</v>
      </c>
      <c r="E12" s="27">
        <v>6816080</v>
      </c>
      <c r="F12" s="20">
        <f>E12/E8*100</f>
        <v>0.35098601659129963</v>
      </c>
      <c r="G12" s="27">
        <v>7316080</v>
      </c>
      <c r="H12" s="20">
        <f>G12/G8*100</f>
        <v>0.41248940926247479</v>
      </c>
    </row>
    <row r="13" spans="1:8" s="7" customFormat="1" ht="27" customHeight="1" x14ac:dyDescent="0.25">
      <c r="A13" s="10" t="s">
        <v>13</v>
      </c>
      <c r="B13" s="24" t="s">
        <v>3</v>
      </c>
      <c r="C13" s="27">
        <f t="shared" ref="C13:D13" si="3">SUM(C14:C17)</f>
        <v>41742523</v>
      </c>
      <c r="D13" s="20">
        <f t="shared" si="3"/>
        <v>2.2248731755520326</v>
      </c>
      <c r="E13" s="27">
        <f t="shared" ref="E13:F13" si="4">SUM(E14:E17)</f>
        <v>45452599</v>
      </c>
      <c r="F13" s="20">
        <f t="shared" si="4"/>
        <v>2.3405280845781866</v>
      </c>
      <c r="G13" s="27">
        <f t="shared" ref="G13:H13" si="5">SUM(G14:G17)</f>
        <v>49586967</v>
      </c>
      <c r="H13" s="20">
        <f t="shared" si="5"/>
        <v>2.7957729719942686</v>
      </c>
    </row>
    <row r="14" spans="1:8" ht="28.5" customHeight="1" x14ac:dyDescent="0.25">
      <c r="A14" s="8" t="s">
        <v>31</v>
      </c>
      <c r="B14" s="25" t="s">
        <v>52</v>
      </c>
      <c r="C14" s="29">
        <v>38091172</v>
      </c>
      <c r="D14" s="22">
        <f>C14/C8*100</f>
        <v>2.0302564559439462</v>
      </c>
      <c r="E14" s="29">
        <v>41476716</v>
      </c>
      <c r="F14" s="22">
        <f>E14/E8*100</f>
        <v>2.135794669388948</v>
      </c>
      <c r="G14" s="29">
        <v>45249438</v>
      </c>
      <c r="H14" s="22">
        <f>G14/G8*100</f>
        <v>2.5512178584814511</v>
      </c>
    </row>
    <row r="15" spans="1:8" ht="30.75" customHeight="1" x14ac:dyDescent="0.25">
      <c r="A15" s="8" t="s">
        <v>46</v>
      </c>
      <c r="B15" s="25" t="s">
        <v>23</v>
      </c>
      <c r="C15" s="29">
        <v>0</v>
      </c>
      <c r="D15" s="22">
        <f>C15/C8*100</f>
        <v>0</v>
      </c>
      <c r="E15" s="29">
        <v>0</v>
      </c>
      <c r="F15" s="22">
        <f>E15/E8*100</f>
        <v>0</v>
      </c>
      <c r="G15" s="29">
        <v>0</v>
      </c>
      <c r="H15" s="22">
        <f>G15/G8*100</f>
        <v>0</v>
      </c>
    </row>
    <row r="16" spans="1:8" ht="30.75" customHeight="1" x14ac:dyDescent="0.25">
      <c r="A16" s="8" t="s">
        <v>51</v>
      </c>
      <c r="B16" s="25" t="s">
        <v>57</v>
      </c>
      <c r="C16" s="29">
        <v>0</v>
      </c>
      <c r="D16" s="22">
        <f>C16/C8*100</f>
        <v>0</v>
      </c>
      <c r="E16" s="29">
        <v>0</v>
      </c>
      <c r="F16" s="22">
        <f>E16/E8*100</f>
        <v>0</v>
      </c>
      <c r="G16" s="29">
        <v>0</v>
      </c>
      <c r="H16" s="22">
        <f>G16/G8*100</f>
        <v>0</v>
      </c>
    </row>
    <row r="17" spans="1:8" ht="36" x14ac:dyDescent="0.25">
      <c r="A17" s="8" t="s">
        <v>56</v>
      </c>
      <c r="B17" s="25" t="s">
        <v>44</v>
      </c>
      <c r="C17" s="29">
        <v>3651351</v>
      </c>
      <c r="D17" s="22">
        <f>C17/C8*100</f>
        <v>0.19461671960808619</v>
      </c>
      <c r="E17" s="29">
        <v>3975883</v>
      </c>
      <c r="F17" s="22">
        <f>E17/E8*100</f>
        <v>0.20473341518923868</v>
      </c>
      <c r="G17" s="29">
        <v>4337529</v>
      </c>
      <c r="H17" s="22">
        <f>G17/G8*100</f>
        <v>0.24455511351281736</v>
      </c>
    </row>
    <row r="18" spans="1:8" s="7" customFormat="1" ht="27" customHeight="1" x14ac:dyDescent="0.25">
      <c r="A18" s="10" t="s">
        <v>14</v>
      </c>
      <c r="B18" s="24" t="s">
        <v>24</v>
      </c>
      <c r="C18" s="27">
        <v>3385250</v>
      </c>
      <c r="D18" s="20">
        <f>C18/C8*100</f>
        <v>0.18043355734720484</v>
      </c>
      <c r="E18" s="27">
        <v>3487000</v>
      </c>
      <c r="F18" s="20">
        <f>E18/E8*100</f>
        <v>0.17955896055413986</v>
      </c>
      <c r="G18" s="27">
        <v>3634950</v>
      </c>
      <c r="H18" s="20">
        <f>G18/G8*100</f>
        <v>0.20494286259836314</v>
      </c>
    </row>
    <row r="19" spans="1:8" s="7" customFormat="1" ht="27" customHeight="1" x14ac:dyDescent="0.25">
      <c r="A19" s="10" t="s">
        <v>26</v>
      </c>
      <c r="B19" s="24" t="s">
        <v>4</v>
      </c>
      <c r="C19" s="27">
        <v>8142900</v>
      </c>
      <c r="D19" s="20">
        <f>C19/C8*100</f>
        <v>0.43401592618641299</v>
      </c>
      <c r="E19" s="27">
        <v>8525600</v>
      </c>
      <c r="F19" s="20">
        <f>E19/E8*100</f>
        <v>0.43901573676523509</v>
      </c>
      <c r="G19" s="27">
        <v>8943300</v>
      </c>
      <c r="H19" s="20">
        <f>G19/G8*100</f>
        <v>0.50423403432672831</v>
      </c>
    </row>
    <row r="20" spans="1:8" s="7" customFormat="1" ht="54" customHeight="1" x14ac:dyDescent="0.25">
      <c r="A20" s="10" t="s">
        <v>15</v>
      </c>
      <c r="B20" s="26" t="s">
        <v>32</v>
      </c>
      <c r="C20" s="27">
        <f t="shared" ref="C20:D20" si="6">SUM(C21:C25)</f>
        <v>6351700</v>
      </c>
      <c r="D20" s="20">
        <f t="shared" si="6"/>
        <v>0.33854510780658476</v>
      </c>
      <c r="E20" s="27">
        <f t="shared" ref="E20:F20" si="7">SUM(E21:E25)</f>
        <v>6345700</v>
      </c>
      <c r="F20" s="20">
        <f t="shared" si="7"/>
        <v>0.32676435216185989</v>
      </c>
      <c r="G20" s="27">
        <f t="shared" ref="G20:H20" si="8">SUM(G21:G25)</f>
        <v>6366700</v>
      </c>
      <c r="H20" s="20">
        <f t="shared" si="8"/>
        <v>0.35896222047208309</v>
      </c>
    </row>
    <row r="21" spans="1:8" ht="38.25" customHeight="1" x14ac:dyDescent="0.25">
      <c r="A21" s="8" t="s">
        <v>47</v>
      </c>
      <c r="B21" s="25" t="s">
        <v>53</v>
      </c>
      <c r="C21" s="29">
        <v>4987000</v>
      </c>
      <c r="D21" s="22">
        <f>C21/C8*100</f>
        <v>0.26580670570578557</v>
      </c>
      <c r="E21" s="29">
        <v>4987000</v>
      </c>
      <c r="F21" s="22">
        <f>E21/E8*100</f>
        <v>0.25679969494794824</v>
      </c>
      <c r="G21" s="29">
        <v>5013000</v>
      </c>
      <c r="H21" s="22">
        <f>G21/G8*100</f>
        <v>0.28263898271106735</v>
      </c>
    </row>
    <row r="22" spans="1:8" ht="47.25" customHeight="1" x14ac:dyDescent="0.25">
      <c r="A22" s="8" t="s">
        <v>48</v>
      </c>
      <c r="B22" s="25" t="s">
        <v>61</v>
      </c>
      <c r="C22" s="29">
        <v>1700</v>
      </c>
      <c r="D22" s="22">
        <f>C22/C8*100</f>
        <v>9.0609865590502404E-5</v>
      </c>
      <c r="E22" s="29">
        <v>1700</v>
      </c>
      <c r="F22" s="22">
        <f>E22/E8*100</f>
        <v>8.7539498979649486E-5</v>
      </c>
      <c r="G22" s="29">
        <v>1700</v>
      </c>
      <c r="H22" s="22">
        <f>G22/G8*100</f>
        <v>9.5848049193858888E-5</v>
      </c>
    </row>
    <row r="23" spans="1:8" ht="37.5" customHeight="1" x14ac:dyDescent="0.25">
      <c r="A23" s="8" t="s">
        <v>49</v>
      </c>
      <c r="B23" s="25" t="s">
        <v>42</v>
      </c>
      <c r="C23" s="29">
        <v>32000</v>
      </c>
      <c r="D23" s="22">
        <f>C23/C8*100</f>
        <v>1.7055974699388687E-3</v>
      </c>
      <c r="E23" s="29">
        <v>32000</v>
      </c>
      <c r="F23" s="22">
        <f>E23/E8*100</f>
        <v>1.6478023337345787E-3</v>
      </c>
      <c r="G23" s="29">
        <v>32000</v>
      </c>
      <c r="H23" s="22">
        <f>G23/G8*100</f>
        <v>1.804198573060873E-3</v>
      </c>
    </row>
    <row r="24" spans="1:8" ht="27" customHeight="1" x14ac:dyDescent="0.25">
      <c r="A24" s="8" t="s">
        <v>49</v>
      </c>
      <c r="B24" s="25" t="s">
        <v>43</v>
      </c>
      <c r="C24" s="29">
        <v>1300000</v>
      </c>
      <c r="D24" s="22">
        <f>C24/C8*100</f>
        <v>6.9289897216266549E-2</v>
      </c>
      <c r="E24" s="29">
        <v>1300000</v>
      </c>
      <c r="F24" s="22">
        <f>E24/E8*100</f>
        <v>6.6941969807967266E-2</v>
      </c>
      <c r="G24" s="29">
        <v>1300000</v>
      </c>
      <c r="H24" s="22">
        <f>G24/G8*100</f>
        <v>7.3295567030597961E-2</v>
      </c>
    </row>
    <row r="25" spans="1:8" ht="27" customHeight="1" x14ac:dyDescent="0.25">
      <c r="A25" s="8" t="s">
        <v>59</v>
      </c>
      <c r="B25" s="25" t="s">
        <v>60</v>
      </c>
      <c r="C25" s="29">
        <v>31000</v>
      </c>
      <c r="D25" s="22">
        <f>C25/C8*100</f>
        <v>1.6522975490032791E-3</v>
      </c>
      <c r="E25" s="29">
        <v>25000</v>
      </c>
      <c r="F25" s="22">
        <f>E25/E8*100</f>
        <v>1.2873455732301396E-3</v>
      </c>
      <c r="G25" s="29">
        <v>20000</v>
      </c>
      <c r="H25" s="22">
        <f>G25/G8*100</f>
        <v>1.1276241081630456E-3</v>
      </c>
    </row>
    <row r="26" spans="1:8" s="7" customFormat="1" ht="40.5" customHeight="1" x14ac:dyDescent="0.25">
      <c r="A26" s="10" t="s">
        <v>16</v>
      </c>
      <c r="B26" s="24" t="s">
        <v>5</v>
      </c>
      <c r="C26" s="27">
        <v>780645</v>
      </c>
      <c r="D26" s="20">
        <f>C26/C8*100</f>
        <v>4.160831677876338E-2</v>
      </c>
      <c r="E26" s="27">
        <v>817882</v>
      </c>
      <c r="F26" s="20">
        <f>E26/E8*100</f>
        <v>4.2115870884984523E-2</v>
      </c>
      <c r="G26" s="27">
        <v>856895</v>
      </c>
      <c r="H26" s="20">
        <f>G26/G8*100</f>
        <v>4.8312773008218644E-2</v>
      </c>
    </row>
    <row r="27" spans="1:8" s="7" customFormat="1" ht="42.75" customHeight="1" x14ac:dyDescent="0.25">
      <c r="A27" s="10" t="s">
        <v>17</v>
      </c>
      <c r="B27" s="24" t="s">
        <v>36</v>
      </c>
      <c r="C27" s="27">
        <v>23884000</v>
      </c>
      <c r="D27" s="20">
        <f>C27/C8*100</f>
        <v>1.2730153116256231</v>
      </c>
      <c r="E27" s="27">
        <v>23884000</v>
      </c>
      <c r="F27" s="20">
        <f>E27/E8*100</f>
        <v>1.2298784668411462</v>
      </c>
      <c r="G27" s="27">
        <v>23884000</v>
      </c>
      <c r="H27" s="20">
        <f>G27/G8*100</f>
        <v>1.3466087099683091</v>
      </c>
    </row>
    <row r="28" spans="1:8" s="7" customFormat="1" ht="43.5" customHeight="1" x14ac:dyDescent="0.25">
      <c r="A28" s="10" t="s">
        <v>41</v>
      </c>
      <c r="B28" s="24" t="s">
        <v>27</v>
      </c>
      <c r="C28" s="27">
        <f t="shared" ref="C28:D28" si="9">SUM(C29:C30)</f>
        <v>102000</v>
      </c>
      <c r="D28" s="20">
        <f t="shared" si="9"/>
        <v>5.4365919354301441E-3</v>
      </c>
      <c r="E28" s="27">
        <f t="shared" ref="E28:F28" si="10">SUM(E29:E30)</f>
        <v>102000</v>
      </c>
      <c r="F28" s="20">
        <f t="shared" si="10"/>
        <v>5.2523699387789701E-3</v>
      </c>
      <c r="G28" s="27">
        <f t="shared" ref="G28:H28" si="11">SUM(G29:G30)</f>
        <v>102000</v>
      </c>
      <c r="H28" s="20">
        <f t="shared" si="11"/>
        <v>5.7508829516315328E-3</v>
      </c>
    </row>
    <row r="29" spans="1:8" ht="28.5" customHeight="1" x14ac:dyDescent="0.25">
      <c r="A29" s="8" t="s">
        <v>63</v>
      </c>
      <c r="B29" s="25" t="s">
        <v>62</v>
      </c>
      <c r="C29" s="29">
        <v>102000</v>
      </c>
      <c r="D29" s="22">
        <f>C29/C8*100</f>
        <v>5.4365919354301441E-3</v>
      </c>
      <c r="E29" s="29">
        <v>102000</v>
      </c>
      <c r="F29" s="22">
        <f>E29/E8*100</f>
        <v>5.2523699387789701E-3</v>
      </c>
      <c r="G29" s="29">
        <v>102000</v>
      </c>
      <c r="H29" s="22">
        <f>G29/G8*100</f>
        <v>5.7508829516315328E-3</v>
      </c>
    </row>
    <row r="30" spans="1:8" ht="43.5" customHeight="1" x14ac:dyDescent="0.25">
      <c r="A30" s="8" t="s">
        <v>64</v>
      </c>
      <c r="B30" s="25" t="s">
        <v>54</v>
      </c>
      <c r="C30" s="29">
        <v>0</v>
      </c>
      <c r="D30" s="22">
        <f>C30/C8*100</f>
        <v>0</v>
      </c>
      <c r="E30" s="29">
        <v>0</v>
      </c>
      <c r="F30" s="22">
        <f>E30/E8*100</f>
        <v>0</v>
      </c>
      <c r="G30" s="29">
        <v>0</v>
      </c>
      <c r="H30" s="22">
        <f>G30/G8*100</f>
        <v>0</v>
      </c>
    </row>
    <row r="31" spans="1:8" s="7" customFormat="1" ht="30" customHeight="1" x14ac:dyDescent="0.25">
      <c r="A31" s="10" t="s">
        <v>40</v>
      </c>
      <c r="B31" s="24" t="s">
        <v>6</v>
      </c>
      <c r="C31" s="27">
        <v>2455300</v>
      </c>
      <c r="D31" s="20">
        <f>C31/C8*100</f>
        <v>0.13086729587315327</v>
      </c>
      <c r="E31" s="27">
        <v>2457100</v>
      </c>
      <c r="F31" s="20">
        <f>E31/E8*100</f>
        <v>0.12652547231935105</v>
      </c>
      <c r="G31" s="27">
        <v>2417100</v>
      </c>
      <c r="H31" s="20">
        <f>G31/G8*100</f>
        <v>0.13627901159204489</v>
      </c>
    </row>
    <row r="32" spans="1:8" s="7" customFormat="1" ht="3" hidden="1" customHeight="1" x14ac:dyDescent="0.25">
      <c r="A32" s="10"/>
      <c r="B32" s="6"/>
      <c r="C32" s="27"/>
      <c r="D32" s="20"/>
      <c r="E32" s="27"/>
      <c r="F32" s="20"/>
      <c r="G32" s="27"/>
      <c r="H32" s="20"/>
    </row>
    <row r="33" spans="1:9" s="7" customFormat="1" ht="45" customHeight="1" x14ac:dyDescent="0.25">
      <c r="A33" s="11" t="s">
        <v>18</v>
      </c>
      <c r="B33" s="12" t="s">
        <v>37</v>
      </c>
      <c r="C33" s="28">
        <f>SUM(C34:C38)</f>
        <v>1363943791.97</v>
      </c>
      <c r="D33" s="21">
        <f t="shared" ref="D33" si="12">SUM(D34:D38)</f>
        <v>72.698096272589339</v>
      </c>
      <c r="E33" s="28">
        <f t="shared" ref="E33:F33" si="13">SUM(E34:E38)</f>
        <v>1390665428.02</v>
      </c>
      <c r="F33" s="21">
        <f t="shared" si="13"/>
        <v>71.610679304229777</v>
      </c>
      <c r="G33" s="28">
        <f t="shared" ref="G33:H33" si="14">SUM(G34:G38)</f>
        <v>1177301248.8800001</v>
      </c>
      <c r="H33" s="21">
        <f t="shared" si="14"/>
        <v>66.377663540377497</v>
      </c>
    </row>
    <row r="34" spans="1:9" ht="42" customHeight="1" x14ac:dyDescent="0.25">
      <c r="A34" s="8" t="s">
        <v>19</v>
      </c>
      <c r="B34" s="9" t="s">
        <v>7</v>
      </c>
      <c r="C34" s="30">
        <v>225088192</v>
      </c>
      <c r="D34" s="22">
        <f>C34/C8*100</f>
        <v>11.997182837134822</v>
      </c>
      <c r="E34" s="29">
        <v>210268672</v>
      </c>
      <c r="F34" s="22">
        <f>E34/E8*100</f>
        <v>10.827537763527207</v>
      </c>
      <c r="G34" s="29">
        <v>215851493</v>
      </c>
      <c r="H34" s="22">
        <f>G34/G8*100</f>
        <v>12.169967364489343</v>
      </c>
      <c r="I34" s="3" t="s">
        <v>35</v>
      </c>
    </row>
    <row r="35" spans="1:9" ht="39.75" customHeight="1" x14ac:dyDescent="0.25">
      <c r="A35" s="8" t="s">
        <v>20</v>
      </c>
      <c r="B35" s="9" t="s">
        <v>9</v>
      </c>
      <c r="C35" s="30">
        <v>423210881.37</v>
      </c>
      <c r="D35" s="22">
        <f>C35/C8*100</f>
        <v>22.557106516102209</v>
      </c>
      <c r="E35" s="29">
        <v>467721555.06999999</v>
      </c>
      <c r="F35" s="22">
        <f>E35/E8*100</f>
        <v>24.084770936947258</v>
      </c>
      <c r="G35" s="29">
        <v>241446822.56</v>
      </c>
      <c r="H35" s="22">
        <f>G35/G8*100</f>
        <v>13.613062897901058</v>
      </c>
    </row>
    <row r="36" spans="1:9" ht="38.25" customHeight="1" x14ac:dyDescent="0.25">
      <c r="A36" s="8" t="s">
        <v>28</v>
      </c>
      <c r="B36" s="9" t="s">
        <v>8</v>
      </c>
      <c r="C36" s="30">
        <v>701529718.60000002</v>
      </c>
      <c r="D36" s="22">
        <f>C36/C8*100</f>
        <v>37.391478535346458</v>
      </c>
      <c r="E36" s="29">
        <v>699949700.95000005</v>
      </c>
      <c r="F36" s="22">
        <f>E36/E8*100</f>
        <v>36.043085960069703</v>
      </c>
      <c r="G36" s="29">
        <v>707277433.32000005</v>
      </c>
      <c r="H36" s="22">
        <f>G36/G8*100</f>
        <v>39.877154248565652</v>
      </c>
    </row>
    <row r="37" spans="1:9" ht="30" customHeight="1" x14ac:dyDescent="0.25">
      <c r="A37" s="8" t="s">
        <v>29</v>
      </c>
      <c r="B37" s="9" t="s">
        <v>30</v>
      </c>
      <c r="C37" s="30">
        <v>1010000</v>
      </c>
      <c r="D37" s="22">
        <f>C37/C8*100</f>
        <v>5.3832920144945548E-2</v>
      </c>
      <c r="E37" s="29">
        <v>110500</v>
      </c>
      <c r="F37" s="22">
        <f>E37/E8*100</f>
        <v>5.6900674336772174E-3</v>
      </c>
      <c r="G37" s="29">
        <v>110500</v>
      </c>
      <c r="H37" s="22">
        <f>G37/G8*100</f>
        <v>6.2301231976008269E-3</v>
      </c>
    </row>
    <row r="38" spans="1:9" ht="42" customHeight="1" x14ac:dyDescent="0.25">
      <c r="A38" s="8" t="s">
        <v>58</v>
      </c>
      <c r="B38" s="9" t="s">
        <v>55</v>
      </c>
      <c r="C38" s="30">
        <v>13105000</v>
      </c>
      <c r="D38" s="22">
        <f>C38/C8*100</f>
        <v>0.69849546386090233</v>
      </c>
      <c r="E38" s="29">
        <v>12615000</v>
      </c>
      <c r="F38" s="22">
        <f>E38/E8*100</f>
        <v>0.6495945762519284</v>
      </c>
      <c r="G38" s="29">
        <v>12615000</v>
      </c>
      <c r="H38" s="22">
        <f>G38/G8*100</f>
        <v>0.71124890622384107</v>
      </c>
    </row>
    <row r="39" spans="1:9" s="7" customFormat="1" ht="34.5" customHeight="1" x14ac:dyDescent="0.25">
      <c r="A39" s="16" t="s">
        <v>38</v>
      </c>
      <c r="B39" s="17" t="s">
        <v>39</v>
      </c>
      <c r="C39" s="31">
        <v>1680000</v>
      </c>
      <c r="D39" s="23">
        <f>C39/C8*100</f>
        <v>8.9543867171790609E-2</v>
      </c>
      <c r="E39" s="31">
        <v>1680000</v>
      </c>
      <c r="F39" s="23">
        <f>E39/E8*100</f>
        <v>8.650962252106538E-2</v>
      </c>
      <c r="G39" s="31">
        <v>1680000</v>
      </c>
      <c r="H39" s="23">
        <f>G39/G8*100</f>
        <v>9.4720425085695836E-2</v>
      </c>
    </row>
    <row r="40" spans="1:9" x14ac:dyDescent="0.25">
      <c r="A40" s="13"/>
    </row>
    <row r="41" spans="1:9" x14ac:dyDescent="0.25">
      <c r="A41" s="13"/>
    </row>
    <row r="42" spans="1:9" x14ac:dyDescent="0.25">
      <c r="A42" s="13"/>
    </row>
    <row r="43" spans="1:9" x14ac:dyDescent="0.25">
      <c r="A43" s="13"/>
    </row>
  </sheetData>
  <mergeCells count="10">
    <mergeCell ref="E1:F1"/>
    <mergeCell ref="E6:F6"/>
    <mergeCell ref="G1:H1"/>
    <mergeCell ref="G6:H6"/>
    <mergeCell ref="A3:H3"/>
    <mergeCell ref="A4:H4"/>
    <mergeCell ref="C1:D1"/>
    <mergeCell ref="C6:D6"/>
    <mergeCell ref="A6:A7"/>
    <mergeCell ref="B6:B7"/>
  </mergeCells>
  <phoneticPr fontId="1" type="noConversion"/>
  <pageMargins left="0.59055118110236227" right="0.19685039370078741" top="0.59055118110236227" bottom="0" header="0.51181102362204722" footer="0.51181102362204722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finresurs4</dc:creator>
  <cp:lastModifiedBy>finresurs1</cp:lastModifiedBy>
  <cp:lastPrinted>2023-11-11T06:22:21Z</cp:lastPrinted>
  <dcterms:created xsi:type="dcterms:W3CDTF">2006-10-27T03:45:00Z</dcterms:created>
  <dcterms:modified xsi:type="dcterms:W3CDTF">2024-11-11T06:21:43Z</dcterms:modified>
</cp:coreProperties>
</file>